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ocks\SimpleDCFs\"/>
    </mc:Choice>
  </mc:AlternateContent>
  <xr:revisionPtr revIDLastSave="0" documentId="13_ncr:1_{FEA16CED-963C-4CBA-AB6E-4EC90BAFC048}" xr6:coauthVersionLast="47" xr6:coauthVersionMax="47" xr10:uidLastSave="{00000000-0000-0000-0000-000000000000}"/>
  <bookViews>
    <workbookView xWindow="0" yWindow="1815" windowWidth="26205" windowHeight="13410" xr2:uid="{2CB9DF24-7BE4-4487-9A15-6673326DFB4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E12" i="1"/>
  <c r="E9" i="1"/>
  <c r="E10" i="1"/>
  <c r="E11" i="1"/>
  <c r="E8" i="1"/>
  <c r="E7" i="1"/>
  <c r="E3" i="1"/>
  <c r="E4" i="1"/>
  <c r="E5" i="1"/>
  <c r="E6" i="1"/>
  <c r="E2" i="1"/>
  <c r="B15" i="1"/>
  <c r="B16" i="1"/>
  <c r="B17" i="1"/>
  <c r="B19" i="1"/>
  <c r="B18" i="1"/>
</calcChain>
</file>

<file path=xl/sharedStrings.xml><?xml version="1.0" encoding="utf-8"?>
<sst xmlns="http://schemas.openxmlformats.org/spreadsheetml/2006/main" count="21" uniqueCount="20">
  <si>
    <t>Terminal Value (Multiple of Free Cash Flow)</t>
  </si>
  <si>
    <t>Stock Ticker</t>
  </si>
  <si>
    <t>Present Value Of Future Cash Flows (Millions)</t>
  </si>
  <si>
    <t>Intrinsic Value (Millions)</t>
  </si>
  <si>
    <t>Intrinsic Value Per Share</t>
  </si>
  <si>
    <t>30% Margin Of Safety</t>
  </si>
  <si>
    <t>50% Margin Of Safety</t>
  </si>
  <si>
    <t>Year</t>
  </si>
  <si>
    <t>Free Cash Flow</t>
  </si>
  <si>
    <t>Present Value</t>
  </si>
  <si>
    <t xml:space="preserve"> </t>
  </si>
  <si>
    <t>CELH</t>
  </si>
  <si>
    <t>Source: https://www.youtube.com/watch?v=rKhnFgGH-GQ</t>
  </si>
  <si>
    <t>FCF growth rate and discount rate: https://finbox.com/NASDAQCM:CELH/models/dcf-growth-exit-10yr</t>
  </si>
  <si>
    <t>Year 1 Free Cash Flow (Millions)</t>
  </si>
  <si>
    <t>Discount Rate (%)</t>
  </si>
  <si>
    <t>Growth Rate (Years 1-5) (%)</t>
  </si>
  <si>
    <t>Cash And Short Term Investments - Long Term  Debt (From Balance Sheet) (Millions)</t>
  </si>
  <si>
    <t>Shares Outstanding (Millions)</t>
  </si>
  <si>
    <t>Growth Rate (Years  6-10)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</si>
</sst>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4"/>
      <color theme="1"/>
      <name val="Calibri"/>
      <family val="2"/>
      <scheme val="minor"/>
    </font>
    <font>
      <sz val="11"/>
      <color rgb="FF1A1A1A"/>
      <name val="Arial"/>
      <family val="2"/>
    </font>
    <font>
      <sz val="12"/>
      <name val="Trebuchet MS"/>
      <family val="2"/>
    </font>
    <font>
      <sz val="11"/>
      <color rgb="FF43434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5</xdr:row>
      <xdr:rowOff>161925</xdr:rowOff>
    </xdr:from>
    <xdr:to>
      <xdr:col>11</xdr:col>
      <xdr:colOff>226455</xdr:colOff>
      <xdr:row>16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FAD795-6551-1D23-B646-10A84160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6975" y="1352550"/>
          <a:ext cx="450318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2561-9BE0-4E37-84BD-9C7E2BE6BC3F}">
  <dimension ref="A1:E28"/>
  <sheetViews>
    <sheetView tabSelected="1" workbookViewId="0">
      <selection activeCell="A17" sqref="A17"/>
    </sheetView>
  </sheetViews>
  <sheetFormatPr defaultRowHeight="18.75" x14ac:dyDescent="0.3"/>
  <cols>
    <col min="1" max="1" width="65.796875" customWidth="1"/>
    <col min="2" max="2" width="17.3984375" customWidth="1"/>
    <col min="4" max="4" width="14.69921875" customWidth="1"/>
    <col min="5" max="5" width="13" customWidth="1"/>
  </cols>
  <sheetData>
    <row r="1" spans="1:5" x14ac:dyDescent="0.3">
      <c r="A1" t="s">
        <v>10</v>
      </c>
      <c r="C1" t="s">
        <v>7</v>
      </c>
      <c r="D1" t="s">
        <v>8</v>
      </c>
      <c r="E1" t="s">
        <v>9</v>
      </c>
    </row>
    <row r="2" spans="1:5" x14ac:dyDescent="0.3">
      <c r="A2" t="s">
        <v>16</v>
      </c>
      <c r="B2">
        <v>0.35</v>
      </c>
      <c r="C2">
        <v>1</v>
      </c>
      <c r="D2" s="3">
        <v>233</v>
      </c>
      <c r="E2">
        <f>D2/((1 + $B$4)^C2)</f>
        <v>214.15441176470586</v>
      </c>
    </row>
    <row r="3" spans="1:5" x14ac:dyDescent="0.3">
      <c r="A3" t="s">
        <v>19</v>
      </c>
      <c r="B3">
        <v>0.03</v>
      </c>
      <c r="C3">
        <v>2</v>
      </c>
      <c r="D3">
        <f>D2+(D2*$B$2)</f>
        <v>314.55</v>
      </c>
      <c r="E3">
        <f t="shared" ref="E3:E12" si="0">D3/((1 + $B$4)^C3)</f>
        <v>265.72468371539793</v>
      </c>
    </row>
    <row r="4" spans="1:5" ht="19.5" x14ac:dyDescent="0.35">
      <c r="A4" t="s">
        <v>15</v>
      </c>
      <c r="B4" s="2">
        <v>8.7999999999999995E-2</v>
      </c>
      <c r="C4">
        <v>3</v>
      </c>
      <c r="D4">
        <f t="shared" ref="D4:D6" si="1">D3+(D3*$B$2)</f>
        <v>424.64250000000004</v>
      </c>
      <c r="E4">
        <f t="shared" si="0"/>
        <v>329.71353218362788</v>
      </c>
    </row>
    <row r="5" spans="1:5" x14ac:dyDescent="0.3">
      <c r="A5" t="s">
        <v>0</v>
      </c>
      <c r="B5">
        <v>10</v>
      </c>
      <c r="C5">
        <v>4</v>
      </c>
      <c r="D5">
        <f t="shared" si="1"/>
        <v>573.26737500000002</v>
      </c>
      <c r="E5">
        <f t="shared" si="0"/>
        <v>409.11145997049414</v>
      </c>
    </row>
    <row r="6" spans="1:5" x14ac:dyDescent="0.3">
      <c r="A6" t="s">
        <v>14</v>
      </c>
      <c r="B6" s="3">
        <v>233</v>
      </c>
      <c r="C6">
        <v>5</v>
      </c>
      <c r="D6">
        <f t="shared" si="1"/>
        <v>773.91095625000003</v>
      </c>
      <c r="E6">
        <f t="shared" si="0"/>
        <v>507.62910933838879</v>
      </c>
    </row>
    <row r="7" spans="1:5" x14ac:dyDescent="0.3">
      <c r="A7" t="s">
        <v>17</v>
      </c>
      <c r="B7" s="1">
        <v>755.98</v>
      </c>
      <c r="C7">
        <v>6</v>
      </c>
      <c r="D7">
        <f>D6+(D6*$B$3)</f>
        <v>797.12828493749998</v>
      </c>
      <c r="E7">
        <f t="shared" si="0"/>
        <v>480.56799873027614</v>
      </c>
    </row>
    <row r="8" spans="1:5" x14ac:dyDescent="0.3">
      <c r="A8" t="s">
        <v>1</v>
      </c>
      <c r="B8" t="s">
        <v>11</v>
      </c>
      <c r="C8">
        <v>7</v>
      </c>
      <c r="D8">
        <f>D7+(D7*$B$3)</f>
        <v>821.04213348562496</v>
      </c>
      <c r="E8">
        <f t="shared" si="0"/>
        <v>454.94948409208121</v>
      </c>
    </row>
    <row r="9" spans="1:5" x14ac:dyDescent="0.3">
      <c r="A9" t="s">
        <v>18</v>
      </c>
      <c r="B9" s="1">
        <v>231.79</v>
      </c>
      <c r="C9">
        <v>8</v>
      </c>
      <c r="D9">
        <f t="shared" ref="D9:D11" si="2">D8+(D8*$B$3)</f>
        <v>845.67339749019368</v>
      </c>
      <c r="E9">
        <f t="shared" si="0"/>
        <v>430.69666232981945</v>
      </c>
    </row>
    <row r="10" spans="1:5" x14ac:dyDescent="0.3">
      <c r="C10">
        <v>9</v>
      </c>
      <c r="D10">
        <f t="shared" si="2"/>
        <v>871.04359941489952</v>
      </c>
      <c r="E10">
        <f t="shared" si="0"/>
        <v>407.73672996297245</v>
      </c>
    </row>
    <row r="11" spans="1:5" x14ac:dyDescent="0.3">
      <c r="C11">
        <v>10</v>
      </c>
      <c r="D11">
        <f t="shared" si="2"/>
        <v>897.17490739734649</v>
      </c>
      <c r="E11">
        <f t="shared" si="0"/>
        <v>386.00076457891691</v>
      </c>
    </row>
    <row r="12" spans="1:5" x14ac:dyDescent="0.3">
      <c r="B12" t="s">
        <v>10</v>
      </c>
      <c r="C12">
        <v>11</v>
      </c>
      <c r="D12">
        <f>B5*D11</f>
        <v>8971.749073973464</v>
      </c>
      <c r="E12">
        <f t="shared" si="0"/>
        <v>3547.8011450268086</v>
      </c>
    </row>
    <row r="15" spans="1:5" x14ac:dyDescent="0.3">
      <c r="A15" t="s">
        <v>2</v>
      </c>
      <c r="B15">
        <f>SUM(E2:E12)</f>
        <v>7434.085981693489</v>
      </c>
    </row>
    <row r="16" spans="1:5" x14ac:dyDescent="0.3">
      <c r="A16" t="s">
        <v>3</v>
      </c>
      <c r="B16">
        <f>B15+B7</f>
        <v>8190.0659816934894</v>
      </c>
    </row>
    <row r="17" spans="1:2" x14ac:dyDescent="0.3">
      <c r="A17" t="s">
        <v>4</v>
      </c>
      <c r="B17">
        <f>IFERROR(B16/B9, "No Values Available")</f>
        <v>35.333991896516196</v>
      </c>
    </row>
    <row r="18" spans="1:2" x14ac:dyDescent="0.3">
      <c r="A18" t="s">
        <v>5</v>
      </c>
      <c r="B18">
        <f>IFERROR(B17*0.7, "No Values Available")</f>
        <v>24.733794327561334</v>
      </c>
    </row>
    <row r="19" spans="1:2" x14ac:dyDescent="0.3">
      <c r="A19" t="s">
        <v>6</v>
      </c>
      <c r="B19">
        <f>IFERROR(B17*0.5, "No Values Available")</f>
        <v>17.666995948258098</v>
      </c>
    </row>
    <row r="26" spans="1:2" x14ac:dyDescent="0.3">
      <c r="A26" t="s">
        <v>12</v>
      </c>
    </row>
    <row r="28" spans="1:2" x14ac:dyDescent="0.3">
      <c r="A28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Wellisch</dc:creator>
  <cp:lastModifiedBy>Dan Wellisch</cp:lastModifiedBy>
  <dcterms:created xsi:type="dcterms:W3CDTF">2024-03-17T21:24:44Z</dcterms:created>
  <dcterms:modified xsi:type="dcterms:W3CDTF">2024-03-24T20:55:58Z</dcterms:modified>
</cp:coreProperties>
</file>